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ВОЗ\Показники діяльності сайт (рішення Президії 14.07.2016)\2024\Показники діяльності І кв-л 2024\"/>
    </mc:Choice>
  </mc:AlternateContent>
  <bookViews>
    <workbookView xWindow="-120" yWindow="-120" windowWidth="20730" windowHeight="11160"/>
  </bookViews>
  <sheets>
    <sheet name="Показники діяльності" sheetId="3" r:id="rId1"/>
  </sheets>
  <definedNames>
    <definedName name="_xlnm.Print_Titles" localSheetId="0">'Показники діяльності'!$2:$3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3" l="1"/>
  <c r="M31" i="3"/>
  <c r="G39" i="3"/>
  <c r="F39" i="3"/>
  <c r="A25" i="3"/>
  <c r="A26" i="3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M5" i="3" l="1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6" i="3"/>
  <c r="M27" i="3"/>
  <c r="M28" i="3"/>
  <c r="M29" i="3"/>
  <c r="M30" i="3"/>
  <c r="M32" i="3"/>
  <c r="M33" i="3"/>
  <c r="M34" i="3"/>
  <c r="M35" i="3"/>
  <c r="M36" i="3"/>
  <c r="M37" i="3"/>
  <c r="M38" i="3"/>
  <c r="M4" i="3"/>
  <c r="L39" i="3" l="1"/>
  <c r="M39" i="3" l="1"/>
  <c r="E39" i="3" l="1"/>
  <c r="D39" i="3"/>
  <c r="B3" i="3" l="1"/>
  <c r="C3" i="3" s="1"/>
  <c r="D3" i="3" s="1"/>
  <c r="E3" i="3" s="1"/>
  <c r="F3" i="3" s="1"/>
  <c r="G3" i="3" s="1"/>
  <c r="H3" i="3" s="1"/>
  <c r="I3" i="3" s="1"/>
  <c r="J3" i="3" s="1"/>
  <c r="K3" i="3" s="1"/>
  <c r="L3" i="3" s="1"/>
  <c r="M3" i="3" s="1"/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38" i="3" s="1"/>
</calcChain>
</file>

<file path=xl/sharedStrings.xml><?xml version="1.0" encoding="utf-8"?>
<sst xmlns="http://schemas.openxmlformats.org/spreadsheetml/2006/main" count="72" uniqueCount="72">
  <si>
    <t>Сума нарахованих страхових премій, грн.</t>
  </si>
  <si>
    <t>№ з/п</t>
  </si>
  <si>
    <t>Страхова компанія</t>
  </si>
  <si>
    <t>Всього:</t>
  </si>
  <si>
    <t>Код СК</t>
  </si>
  <si>
    <t>ПрАТ СК "ГРАВЕ УКРАЇНА"</t>
  </si>
  <si>
    <t>ПрАТ  "УСК  "Княжа Вієнна Іншуранс Груп"</t>
  </si>
  <si>
    <t>ПрАТ  "СТ  "Гарантія"</t>
  </si>
  <si>
    <t>ПрАТ АСК "СКАРБНИЦЯ"</t>
  </si>
  <si>
    <t>ПрАТ "УПСК"</t>
  </si>
  <si>
    <t>ПрАТ "СК "Оранта-Січ"</t>
  </si>
  <si>
    <t>ПрАТ "УТСК"</t>
  </si>
  <si>
    <t>ПрАТ СК "ПЗУ Україна"</t>
  </si>
  <si>
    <t>ПрАТ "СК "Колоннейд Україна"</t>
  </si>
  <si>
    <t>АТ "СГ "ТАС" (приватне)</t>
  </si>
  <si>
    <t>ПрАТ "СК "УНІКА"</t>
  </si>
  <si>
    <t>ПрАТ "Європейський страховий альянс"</t>
  </si>
  <si>
    <t>Страхова компанія "ЕТАЛОН"</t>
  </si>
  <si>
    <t>Страхова компанія "КРЕДО"</t>
  </si>
  <si>
    <t>СК "Альфа-Гарант", ТДВ</t>
  </si>
  <si>
    <t>ПрАТ "СК "Перша"</t>
  </si>
  <si>
    <t>ПРАТ "СК  "АРСЕНАЛ СТРАХУВАННЯ"</t>
  </si>
  <si>
    <t>ПрАТ "СК "ЮНІВЕС"</t>
  </si>
  <si>
    <t>ТДВ "Експрес Страхування"</t>
  </si>
  <si>
    <t>Співвідношення кількості скарг та загальної кількості врегульованих вимог шляхом сплати страхового відшкодування, %</t>
  </si>
  <si>
    <t>Кількість скарг від потерпілих та страхувальників на дії страховика, які надійшли до МТСБУ, шт.</t>
  </si>
  <si>
    <t>Кількість укладених договорів, шт.</t>
  </si>
  <si>
    <t>Кількість врегульованих вимог шляхом сплати страхового відшкодування, шт.</t>
  </si>
  <si>
    <t>001</t>
  </si>
  <si>
    <t>003</t>
  </si>
  <si>
    <t>ПАТ "НАСК "ОРАНТА"</t>
  </si>
  <si>
    <t>008</t>
  </si>
  <si>
    <t>011</t>
  </si>
  <si>
    <t>015</t>
  </si>
  <si>
    <t>023</t>
  </si>
  <si>
    <t>024</t>
  </si>
  <si>
    <t>ПрАТ "СК "Євроінс Україна"</t>
  </si>
  <si>
    <t>028</t>
  </si>
  <si>
    <t>036</t>
  </si>
  <si>
    <t>037</t>
  </si>
  <si>
    <t>044</t>
  </si>
  <si>
    <t>045</t>
  </si>
  <si>
    <t>048</t>
  </si>
  <si>
    <t>072</t>
  </si>
  <si>
    <t>075</t>
  </si>
  <si>
    <t>078</t>
  </si>
  <si>
    <t>080</t>
  </si>
  <si>
    <t>084</t>
  </si>
  <si>
    <t>089</t>
  </si>
  <si>
    <t>ТДВ "СК "ГАРДІАН"</t>
  </si>
  <si>
    <t>Сума сплаченого страхового відшкодування, грн.</t>
  </si>
  <si>
    <r>
      <t>Частка  вимог (</t>
    </r>
    <r>
      <rPr>
        <b/>
        <sz val="9"/>
        <rFont val="Times New Roman"/>
        <family val="1"/>
        <charset val="204"/>
      </rPr>
      <t>за шкоду  майну</t>
    </r>
    <r>
      <rPr>
        <sz val="9"/>
        <rFont val="Times New Roman"/>
        <family val="1"/>
        <charset val="204"/>
      </rPr>
      <t xml:space="preserve">), врегульованих шляхом сплати  страхового відшкодування до </t>
    </r>
    <r>
      <rPr>
        <b/>
        <u/>
        <sz val="9"/>
        <rFont val="Times New Roman"/>
        <family val="1"/>
        <charset val="204"/>
      </rPr>
      <t>90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днів від дати ДТП до дати останньої виплати  в загальній кількості  врегульованих вимог, %</t>
    </r>
  </si>
  <si>
    <r>
      <t>Частка  вимог (</t>
    </r>
    <r>
      <rPr>
        <b/>
        <sz val="9"/>
        <rFont val="Times New Roman"/>
        <family val="1"/>
        <charset val="204"/>
      </rPr>
      <t>за шкоду  майну</t>
    </r>
    <r>
      <rPr>
        <sz val="9"/>
        <rFont val="Times New Roman"/>
        <family val="1"/>
        <charset val="204"/>
      </rPr>
      <t xml:space="preserve">), врегульованих шляхом сплати  страхового відшкодування до </t>
    </r>
    <r>
      <rPr>
        <b/>
        <u/>
        <sz val="9"/>
        <rFont val="Times New Roman"/>
        <family val="1"/>
        <charset val="204"/>
      </rPr>
      <t>120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днів від дати ДТП до дати останньої виплати  в загальній кількості  врегульованих вимог, %</t>
    </r>
  </si>
  <si>
    <r>
      <t>Частка вимог (</t>
    </r>
    <r>
      <rPr>
        <b/>
        <sz val="9"/>
        <rFont val="Times New Roman"/>
        <family val="1"/>
        <charset val="204"/>
      </rPr>
      <t>за шкоду  майну</t>
    </r>
    <r>
      <rPr>
        <sz val="9"/>
        <rFont val="Times New Roman"/>
        <family val="1"/>
        <charset val="204"/>
      </rPr>
      <t xml:space="preserve">),  врегульованих шляхом сплати  страхового відшкодування у строк до </t>
    </r>
    <r>
      <rPr>
        <b/>
        <u/>
        <sz val="9"/>
        <rFont val="Times New Roman"/>
        <family val="1"/>
        <charset val="204"/>
      </rPr>
      <t>365</t>
    </r>
    <r>
      <rPr>
        <sz val="9"/>
        <rFont val="Times New Roman"/>
        <family val="1"/>
        <charset val="204"/>
      </rPr>
      <t xml:space="preserve"> днів (включно) від дати ДТП до дати останньої виплати  в загальній кількості  врегульованих вимог, %  </t>
    </r>
  </si>
  <si>
    <t>АТ "СК "АРКС"</t>
  </si>
  <si>
    <t>ТДВ "СГ "ОБЕРІГ"</t>
  </si>
  <si>
    <r>
      <t>Частка  вимог (</t>
    </r>
    <r>
      <rPr>
        <b/>
        <sz val="9"/>
        <rFont val="Times New Roman"/>
        <family val="1"/>
        <charset val="204"/>
      </rPr>
      <t>за шкоду  майну</t>
    </r>
    <r>
      <rPr>
        <sz val="9"/>
        <rFont val="Times New Roman"/>
        <family val="1"/>
        <charset val="204"/>
      </rPr>
      <t xml:space="preserve">), врегульованих шляхом сплати  страхового відшкодування до </t>
    </r>
    <r>
      <rPr>
        <b/>
        <u/>
        <sz val="9"/>
        <rFont val="Times New Roman"/>
        <family val="1"/>
        <charset val="204"/>
      </rPr>
      <t>60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днів від дати ДТП до дати останньої виплати  в загальній кількості  врегульованих вимог</t>
    </r>
    <r>
      <rPr>
        <sz val="9"/>
        <rFont val="Times New Roman"/>
        <family val="1"/>
        <charset val="204"/>
      </rPr>
      <t>, %</t>
    </r>
  </si>
  <si>
    <t>ПАТ "СК "УСГ"*</t>
  </si>
  <si>
    <t>ПРАТ СК "ВУСО"**</t>
  </si>
  <si>
    <t xml:space="preserve">Показники діяльності діючих страховиків -членів МТСБУ з обов’язкового страхування цивільно -правової відповідальності власників наземних транспортних засобів (за внутрішніми договорами)  за I-й  квартал 2024 року                                                                                                                                                                 </t>
  </si>
  <si>
    <t>ПрАТ "СК  "САЛАМАНДРА"***</t>
  </si>
  <si>
    <t>* *З врахуванням даних по ПрАТ "УАСК АСКА"</t>
  </si>
  <si>
    <t>* З врахуванням даних по ТДВ "СТДВ  "Глобус"</t>
  </si>
  <si>
    <t>ПрАТ "СК "Альфа Страхування"</t>
  </si>
  <si>
    <t>ПрАТ "СК "ПРЕМ'ЄР АЛЬЯНС"</t>
  </si>
  <si>
    <t>* * *З врахуванням даних по ПрАТ "СК "ПРЕМ'ЄР АЛЬЯНС", починаючи з лютого 2024 року</t>
  </si>
  <si>
    <t>АТ "СК "ІНГО"</t>
  </si>
  <si>
    <t>ПрАТ "СК "АСКО ДС"</t>
  </si>
  <si>
    <t>ПрАТ СК "ІНТЕР-ПОЛІС"</t>
  </si>
  <si>
    <t>ПАТ "СК "КРАЇНА"</t>
  </si>
  <si>
    <t>Страхова компанія "ББС ІНШУРАНС"</t>
  </si>
  <si>
    <t>ПРАТ "СК "Універсальна"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</si>
</sst>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_ ;[Red]\-0.00\ "/>
    <numFmt numFmtId="166" formatCode="#,##0.0"/>
    <numFmt numFmtId="167" formatCode="#,##0.00_ ;[Red]\-#,##0.00\ "/>
    <numFmt numFmtId="168" formatCode="#,##0.00000"/>
  </numFmts>
  <fonts count="1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0" fillId="0" borderId="3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66" fontId="1" fillId="0" borderId="1" xfId="0" applyNumberFormat="1" applyFont="1" applyBorder="1" applyAlignment="1">
      <alignment horizontal="right" vertical="center" wrapText="1"/>
    </xf>
    <xf numFmtId="164" fontId="9" fillId="3" borderId="1" xfId="0" applyNumberFormat="1" applyFont="1" applyFill="1" applyBorder="1" applyAlignment="1">
      <alignment horizontal="right" vertical="center"/>
    </xf>
    <xf numFmtId="166" fontId="9" fillId="3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7" fontId="15" fillId="0" borderId="1" xfId="0" applyNumberFormat="1" applyFont="1" applyFill="1" applyBorder="1" applyAlignment="1">
      <alignment horizontal="right" vertical="center"/>
    </xf>
    <xf numFmtId="168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168" fontId="2" fillId="0" borderId="0" xfId="0" applyNumberFormat="1" applyFont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="90" zoomScaleNormal="90" workbookViewId="0">
      <pane xSplit="3" ySplit="2" topLeftCell="D19" activePane="bottomRight" state="frozen"/>
      <selection pane="topRight" activeCell="D1" sqref="D1"/>
      <selection pane="bottomLeft" activeCell="A4" sqref="A4"/>
      <selection pane="bottomRight" activeCell="O27" sqref="O27"/>
    </sheetView>
  </sheetViews>
  <sheetFormatPr defaultColWidth="9.140625" defaultRowHeight="15" x14ac:dyDescent="0.25"/>
  <cols>
    <col min="1" max="2" width="5.7109375" style="4" customWidth="1"/>
    <col min="3" max="3" width="33.5703125" style="2" customWidth="1"/>
    <col min="4" max="4" width="11.28515625" style="2" customWidth="1"/>
    <col min="5" max="5" width="17.5703125" style="2" customWidth="1"/>
    <col min="6" max="6" width="12.5703125" style="2" customWidth="1"/>
    <col min="7" max="7" width="17" style="2" customWidth="1"/>
    <col min="8" max="11" width="15.7109375" style="2" customWidth="1"/>
    <col min="12" max="12" width="13.42578125" style="2" customWidth="1"/>
    <col min="13" max="13" width="14.42578125" style="2" customWidth="1"/>
    <col min="14" max="14" width="10.42578125" style="2" bestFit="1" customWidth="1"/>
    <col min="15" max="16384" width="9.140625" style="2"/>
  </cols>
  <sheetData>
    <row r="1" spans="1:14" s="5" customFormat="1" ht="51" customHeight="1" x14ac:dyDescent="0.25">
      <c r="A1" s="45" t="s">
        <v>59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4" ht="165" customHeight="1" x14ac:dyDescent="0.25">
      <c r="A2" s="14" t="s">
        <v>1</v>
      </c>
      <c r="B2" s="14" t="s">
        <v>4</v>
      </c>
      <c r="C2" s="15" t="s">
        <v>2</v>
      </c>
      <c r="D2" s="16" t="s">
        <v>26</v>
      </c>
      <c r="E2" s="16" t="s">
        <v>0</v>
      </c>
      <c r="F2" s="16" t="s">
        <v>27</v>
      </c>
      <c r="G2" s="16" t="s">
        <v>50</v>
      </c>
      <c r="H2" s="17" t="s">
        <v>56</v>
      </c>
      <c r="I2" s="17" t="s">
        <v>51</v>
      </c>
      <c r="J2" s="17" t="s">
        <v>52</v>
      </c>
      <c r="K2" s="17" t="s">
        <v>53</v>
      </c>
      <c r="L2" s="16" t="s">
        <v>25</v>
      </c>
      <c r="M2" s="16" t="s">
        <v>24</v>
      </c>
    </row>
    <row r="3" spans="1:14" s="7" customFormat="1" ht="13.5" customHeight="1" x14ac:dyDescent="0.25">
      <c r="A3" s="6">
        <v>1</v>
      </c>
      <c r="B3" s="6">
        <f>A3+1</f>
        <v>2</v>
      </c>
      <c r="C3" s="6">
        <f t="shared" ref="C3" si="0">B3+1</f>
        <v>3</v>
      </c>
      <c r="D3" s="6">
        <f>C3+1</f>
        <v>4</v>
      </c>
      <c r="E3" s="6">
        <f>D3+1</f>
        <v>5</v>
      </c>
      <c r="F3" s="6">
        <f>E3+1</f>
        <v>6</v>
      </c>
      <c r="G3" s="6">
        <f>F3+1</f>
        <v>7</v>
      </c>
      <c r="H3" s="6">
        <f t="shared" ref="H3:M3" si="1">G3+1</f>
        <v>8</v>
      </c>
      <c r="I3" s="6">
        <f t="shared" si="1"/>
        <v>9</v>
      </c>
      <c r="J3" s="6">
        <f t="shared" si="1"/>
        <v>10</v>
      </c>
      <c r="K3" s="6">
        <f t="shared" si="1"/>
        <v>11</v>
      </c>
      <c r="L3" s="6">
        <f t="shared" si="1"/>
        <v>12</v>
      </c>
      <c r="M3" s="6">
        <f t="shared" si="1"/>
        <v>13</v>
      </c>
    </row>
    <row r="4" spans="1:14" ht="20.100000000000001" customHeight="1" x14ac:dyDescent="0.25">
      <c r="A4" s="3">
        <v>1</v>
      </c>
      <c r="B4" s="1" t="s">
        <v>28</v>
      </c>
      <c r="C4" s="13" t="s">
        <v>71</v>
      </c>
      <c r="D4" s="20">
        <v>17770</v>
      </c>
      <c r="E4" s="26">
        <v>30579512.640000001</v>
      </c>
      <c r="F4" s="20">
        <v>574</v>
      </c>
      <c r="G4" s="8">
        <v>17932133.240000002</v>
      </c>
      <c r="H4" s="21">
        <v>79.411764705882348</v>
      </c>
      <c r="I4" s="21">
        <v>88.408304498269899</v>
      </c>
      <c r="J4" s="22">
        <v>92.214532871972324</v>
      </c>
      <c r="K4" s="22">
        <v>98.961937716262966</v>
      </c>
      <c r="L4" s="9">
        <v>1</v>
      </c>
      <c r="M4" s="40">
        <f>IF(F4&gt;0,L4/F4*100,0)</f>
        <v>0.17421602787456447</v>
      </c>
      <c r="N4" s="28"/>
    </row>
    <row r="5" spans="1:14" s="18" customFormat="1" ht="20.100000000000001" customHeight="1" x14ac:dyDescent="0.25">
      <c r="A5" s="3">
        <f t="shared" ref="A5:A38" si="2">1+A4</f>
        <v>2</v>
      </c>
      <c r="B5" s="1" t="s">
        <v>29</v>
      </c>
      <c r="C5" s="13" t="s">
        <v>30</v>
      </c>
      <c r="D5" s="20">
        <v>263611</v>
      </c>
      <c r="E5" s="26">
        <v>270569373.19</v>
      </c>
      <c r="F5" s="20">
        <v>4268</v>
      </c>
      <c r="G5" s="8">
        <v>118976224.29000001</v>
      </c>
      <c r="H5" s="21">
        <v>64.425634824667483</v>
      </c>
      <c r="I5" s="21">
        <v>81.499395405078602</v>
      </c>
      <c r="J5" s="22">
        <v>88.996372430471581</v>
      </c>
      <c r="K5" s="22">
        <v>98.935912938331313</v>
      </c>
      <c r="L5" s="9">
        <v>17</v>
      </c>
      <c r="M5" s="40">
        <f t="shared" ref="M5:M39" si="3">IF(F5&gt;0,L5/F5*100,0)</f>
        <v>0.39831302717900657</v>
      </c>
      <c r="N5" s="28"/>
    </row>
    <row r="6" spans="1:14" ht="20.100000000000001" customHeight="1" x14ac:dyDescent="0.25">
      <c r="A6" s="3">
        <f t="shared" si="2"/>
        <v>3</v>
      </c>
      <c r="B6" s="1" t="s">
        <v>31</v>
      </c>
      <c r="C6" s="13" t="s">
        <v>5</v>
      </c>
      <c r="D6" s="20">
        <v>4495</v>
      </c>
      <c r="E6" s="26">
        <v>8606721.2100000009</v>
      </c>
      <c r="F6" s="20">
        <v>148</v>
      </c>
      <c r="G6" s="8">
        <v>7102731.9700000007</v>
      </c>
      <c r="H6" s="21">
        <v>66.891891891891902</v>
      </c>
      <c r="I6" s="21">
        <v>87.162162162162161</v>
      </c>
      <c r="J6" s="22">
        <v>91.21621621621621</v>
      </c>
      <c r="K6" s="22">
        <v>97.972972972972968</v>
      </c>
      <c r="L6" s="9">
        <v>0</v>
      </c>
      <c r="M6" s="40">
        <f t="shared" si="3"/>
        <v>0</v>
      </c>
      <c r="N6" s="28"/>
    </row>
    <row r="7" spans="1:14" ht="20.100000000000001" customHeight="1" x14ac:dyDescent="0.25">
      <c r="A7" s="3">
        <f t="shared" si="2"/>
        <v>4</v>
      </c>
      <c r="B7" s="1" t="s">
        <v>32</v>
      </c>
      <c r="C7" s="13" t="s">
        <v>66</v>
      </c>
      <c r="D7" s="20">
        <v>33728</v>
      </c>
      <c r="E7" s="26">
        <v>62594670</v>
      </c>
      <c r="F7" s="20">
        <v>1267</v>
      </c>
      <c r="G7" s="8">
        <v>40463312.170000002</v>
      </c>
      <c r="H7" s="21">
        <v>71.945701357466064</v>
      </c>
      <c r="I7" s="21">
        <v>86.048265460030166</v>
      </c>
      <c r="J7" s="22">
        <v>90.950226244343895</v>
      </c>
      <c r="K7" s="22">
        <v>99.019607843137265</v>
      </c>
      <c r="L7" s="9">
        <v>3</v>
      </c>
      <c r="M7" s="40">
        <f t="shared" si="3"/>
        <v>0.23677979479084454</v>
      </c>
      <c r="N7" s="28"/>
    </row>
    <row r="8" spans="1:14" ht="20.100000000000001" customHeight="1" x14ac:dyDescent="0.25">
      <c r="A8" s="3">
        <f t="shared" si="2"/>
        <v>5</v>
      </c>
      <c r="B8" s="1" t="s">
        <v>33</v>
      </c>
      <c r="C8" s="13" t="s">
        <v>6</v>
      </c>
      <c r="D8" s="20">
        <v>175933</v>
      </c>
      <c r="E8" s="26">
        <v>211668750</v>
      </c>
      <c r="F8" s="20">
        <v>2675</v>
      </c>
      <c r="G8" s="8">
        <v>85062565.540000007</v>
      </c>
      <c r="H8" s="21">
        <v>75.157232704402517</v>
      </c>
      <c r="I8" s="21">
        <v>85.259433962264154</v>
      </c>
      <c r="J8" s="22">
        <v>91.273584905660371</v>
      </c>
      <c r="K8" s="22">
        <v>98.820754716981128</v>
      </c>
      <c r="L8" s="9">
        <v>2</v>
      </c>
      <c r="M8" s="40">
        <f t="shared" si="3"/>
        <v>7.476635514018691E-2</v>
      </c>
      <c r="N8" s="28"/>
    </row>
    <row r="9" spans="1:14" ht="20.100000000000001" customHeight="1" x14ac:dyDescent="0.25">
      <c r="A9" s="3">
        <f t="shared" si="2"/>
        <v>6</v>
      </c>
      <c r="B9" s="1" t="s">
        <v>34</v>
      </c>
      <c r="C9" s="13" t="s">
        <v>7</v>
      </c>
      <c r="D9" s="20">
        <v>-1</v>
      </c>
      <c r="E9" s="26">
        <v>-1060</v>
      </c>
      <c r="F9" s="20">
        <v>61</v>
      </c>
      <c r="G9" s="8">
        <v>1429634.76</v>
      </c>
      <c r="H9" s="21">
        <v>49.122807017543856</v>
      </c>
      <c r="I9" s="21">
        <v>80.701754385964904</v>
      </c>
      <c r="J9" s="22">
        <v>87.719298245614027</v>
      </c>
      <c r="K9" s="22">
        <v>100</v>
      </c>
      <c r="L9" s="9">
        <v>0</v>
      </c>
      <c r="M9" s="40">
        <f t="shared" si="3"/>
        <v>0</v>
      </c>
      <c r="N9" s="28"/>
    </row>
    <row r="10" spans="1:14" ht="20.100000000000001" customHeight="1" x14ac:dyDescent="0.25">
      <c r="A10" s="3">
        <f t="shared" si="2"/>
        <v>7</v>
      </c>
      <c r="B10" s="1" t="s">
        <v>35</v>
      </c>
      <c r="C10" s="13" t="s">
        <v>36</v>
      </c>
      <c r="D10" s="20">
        <v>74927</v>
      </c>
      <c r="E10" s="26">
        <v>71402648.930000007</v>
      </c>
      <c r="F10" s="20">
        <v>1583</v>
      </c>
      <c r="G10" s="8">
        <v>52249963.969999999</v>
      </c>
      <c r="H10" s="21">
        <v>67.899603698811092</v>
      </c>
      <c r="I10" s="21">
        <v>74.504623513870541</v>
      </c>
      <c r="J10" s="22">
        <v>83.619550858652588</v>
      </c>
      <c r="K10" s="22">
        <v>97.886393659180982</v>
      </c>
      <c r="L10" s="9">
        <v>9</v>
      </c>
      <c r="M10" s="40">
        <f t="shared" si="3"/>
        <v>0.56854074542008848</v>
      </c>
      <c r="N10" s="28"/>
    </row>
    <row r="11" spans="1:14" ht="20.100000000000001" customHeight="1" x14ac:dyDescent="0.25">
      <c r="A11" s="3">
        <f t="shared" si="2"/>
        <v>8</v>
      </c>
      <c r="B11" s="1" t="s">
        <v>37</v>
      </c>
      <c r="C11" s="13" t="s">
        <v>67</v>
      </c>
      <c r="D11" s="20">
        <v>9254</v>
      </c>
      <c r="E11" s="26">
        <v>12294934</v>
      </c>
      <c r="F11" s="20">
        <v>169</v>
      </c>
      <c r="G11" s="8">
        <v>6020218.4499999993</v>
      </c>
      <c r="H11" s="21">
        <v>68.484848484848484</v>
      </c>
      <c r="I11" s="21">
        <v>76.363636363636374</v>
      </c>
      <c r="J11" s="22">
        <v>82.424242424242422</v>
      </c>
      <c r="K11" s="22">
        <v>97.575757575757578</v>
      </c>
      <c r="L11" s="9">
        <v>0</v>
      </c>
      <c r="M11" s="40">
        <f t="shared" si="3"/>
        <v>0</v>
      </c>
      <c r="N11" s="28"/>
    </row>
    <row r="12" spans="1:14" ht="20.100000000000001" customHeight="1" x14ac:dyDescent="0.25">
      <c r="A12" s="3">
        <f t="shared" si="2"/>
        <v>9</v>
      </c>
      <c r="B12" s="1" t="s">
        <v>38</v>
      </c>
      <c r="C12" s="13" t="s">
        <v>8</v>
      </c>
      <c r="D12" s="20">
        <v>3321</v>
      </c>
      <c r="E12" s="26">
        <v>4805124.3</v>
      </c>
      <c r="F12" s="20">
        <v>108</v>
      </c>
      <c r="G12" s="8">
        <v>3219510.11</v>
      </c>
      <c r="H12" s="21">
        <v>49.484536082474229</v>
      </c>
      <c r="I12" s="21">
        <v>55.670103092783506</v>
      </c>
      <c r="J12" s="22">
        <v>69.072164948453604</v>
      </c>
      <c r="K12" s="22">
        <v>94.845360824742258</v>
      </c>
      <c r="L12" s="9">
        <v>0</v>
      </c>
      <c r="M12" s="40">
        <f t="shared" si="3"/>
        <v>0</v>
      </c>
      <c r="N12" s="28"/>
    </row>
    <row r="13" spans="1:14" ht="20.100000000000001" customHeight="1" x14ac:dyDescent="0.25">
      <c r="A13" s="3">
        <f t="shared" si="2"/>
        <v>10</v>
      </c>
      <c r="B13" s="1" t="s">
        <v>39</v>
      </c>
      <c r="C13" s="13" t="s">
        <v>9</v>
      </c>
      <c r="D13" s="20">
        <v>29338</v>
      </c>
      <c r="E13" s="26">
        <v>38068763.409999996</v>
      </c>
      <c r="F13" s="20">
        <v>602</v>
      </c>
      <c r="G13" s="8">
        <v>19715149.079999998</v>
      </c>
      <c r="H13" s="21">
        <v>75.403949730700177</v>
      </c>
      <c r="I13" s="21">
        <v>82.585278276481148</v>
      </c>
      <c r="J13" s="22">
        <v>87.97127468581688</v>
      </c>
      <c r="K13" s="22">
        <v>95.332136445242369</v>
      </c>
      <c r="L13" s="9">
        <v>1</v>
      </c>
      <c r="M13" s="40">
        <f t="shared" si="3"/>
        <v>0.16611295681063123</v>
      </c>
      <c r="N13" s="28"/>
    </row>
    <row r="14" spans="1:14" ht="20.100000000000001" customHeight="1" x14ac:dyDescent="0.25">
      <c r="A14" s="3">
        <f t="shared" si="2"/>
        <v>11</v>
      </c>
      <c r="B14" s="1" t="s">
        <v>40</v>
      </c>
      <c r="C14" s="13" t="s">
        <v>10</v>
      </c>
      <c r="D14" s="20">
        <v>3</v>
      </c>
      <c r="E14" s="26">
        <v>4536.2</v>
      </c>
      <c r="F14" s="20">
        <v>69</v>
      </c>
      <c r="G14" s="8">
        <v>2114320.37</v>
      </c>
      <c r="H14" s="21">
        <v>2.9850746268656714</v>
      </c>
      <c r="I14" s="21">
        <v>25.373134328358208</v>
      </c>
      <c r="J14" s="22">
        <v>73.134328358208961</v>
      </c>
      <c r="K14" s="22">
        <v>94.029850746268664</v>
      </c>
      <c r="L14" s="9">
        <v>0</v>
      </c>
      <c r="M14" s="40">
        <f t="shared" si="3"/>
        <v>0</v>
      </c>
      <c r="N14" s="28"/>
    </row>
    <row r="15" spans="1:14" ht="20.100000000000001" customHeight="1" x14ac:dyDescent="0.25">
      <c r="A15" s="3">
        <f t="shared" si="2"/>
        <v>12</v>
      </c>
      <c r="B15" s="1" t="s">
        <v>41</v>
      </c>
      <c r="C15" s="13" t="s">
        <v>11</v>
      </c>
      <c r="D15" s="20">
        <v>20624</v>
      </c>
      <c r="E15" s="26">
        <v>25050023.609999999</v>
      </c>
      <c r="F15" s="20">
        <v>430</v>
      </c>
      <c r="G15" s="8">
        <v>15194477.649999999</v>
      </c>
      <c r="H15" s="21">
        <v>73.69668246445498</v>
      </c>
      <c r="I15" s="21">
        <v>81.516587677725113</v>
      </c>
      <c r="J15" s="22">
        <v>86.018957345971572</v>
      </c>
      <c r="K15" s="22">
        <v>98.104265402843609</v>
      </c>
      <c r="L15" s="9">
        <v>2</v>
      </c>
      <c r="M15" s="40">
        <f t="shared" si="3"/>
        <v>0.46511627906976744</v>
      </c>
      <c r="N15" s="28"/>
    </row>
    <row r="16" spans="1:14" ht="20.100000000000001" customHeight="1" x14ac:dyDescent="0.25">
      <c r="A16" s="3">
        <f t="shared" si="2"/>
        <v>13</v>
      </c>
      <c r="B16" s="1" t="s">
        <v>42</v>
      </c>
      <c r="C16" s="13" t="s">
        <v>12</v>
      </c>
      <c r="D16" s="20">
        <v>95031</v>
      </c>
      <c r="E16" s="26">
        <v>140565018</v>
      </c>
      <c r="F16" s="20">
        <v>2800</v>
      </c>
      <c r="G16" s="8">
        <v>77410460.349999994</v>
      </c>
      <c r="H16" s="21">
        <v>82.93856402664693</v>
      </c>
      <c r="I16" s="21">
        <v>90.673575129533674</v>
      </c>
      <c r="J16" s="22">
        <v>94.818652849740943</v>
      </c>
      <c r="K16" s="22">
        <v>98.926720947446327</v>
      </c>
      <c r="L16" s="9">
        <v>6</v>
      </c>
      <c r="M16" s="40">
        <f t="shared" si="3"/>
        <v>0.2142857142857143</v>
      </c>
      <c r="N16" s="28"/>
    </row>
    <row r="17" spans="1:14" ht="20.100000000000001" customHeight="1" x14ac:dyDescent="0.25">
      <c r="A17" s="3">
        <f t="shared" si="2"/>
        <v>14</v>
      </c>
      <c r="B17" s="1" t="s">
        <v>43</v>
      </c>
      <c r="C17" s="13" t="s">
        <v>68</v>
      </c>
      <c r="D17" s="20">
        <v>19567</v>
      </c>
      <c r="E17" s="26">
        <v>29802306.780000001</v>
      </c>
      <c r="F17" s="20">
        <v>519</v>
      </c>
      <c r="G17" s="8">
        <v>13798614.600000001</v>
      </c>
      <c r="H17" s="21">
        <v>15.841584158415841</v>
      </c>
      <c r="I17" s="21">
        <v>52.673267326732677</v>
      </c>
      <c r="J17" s="22">
        <v>86.930693069306926</v>
      </c>
      <c r="K17" s="22">
        <v>97.821782178217816</v>
      </c>
      <c r="L17" s="9">
        <v>4</v>
      </c>
      <c r="M17" s="40">
        <f t="shared" si="3"/>
        <v>0.77071290944123316</v>
      </c>
      <c r="N17" s="28"/>
    </row>
    <row r="18" spans="1:14" ht="20.100000000000001" customHeight="1" x14ac:dyDescent="0.25">
      <c r="A18" s="3">
        <f t="shared" si="2"/>
        <v>15</v>
      </c>
      <c r="B18" s="1" t="s">
        <v>44</v>
      </c>
      <c r="C18" s="13" t="s">
        <v>13</v>
      </c>
      <c r="D18" s="20">
        <v>1533</v>
      </c>
      <c r="E18" s="26">
        <v>3484493</v>
      </c>
      <c r="F18" s="20">
        <v>49</v>
      </c>
      <c r="G18" s="8">
        <v>1913361.99</v>
      </c>
      <c r="H18" s="21">
        <v>77.777777777777786</v>
      </c>
      <c r="I18" s="21">
        <v>83.333333333333343</v>
      </c>
      <c r="J18" s="22">
        <v>92.592592592592595</v>
      </c>
      <c r="K18" s="22">
        <v>98.148148148148152</v>
      </c>
      <c r="L18" s="9">
        <v>0</v>
      </c>
      <c r="M18" s="40">
        <f t="shared" si="3"/>
        <v>0</v>
      </c>
      <c r="N18" s="28"/>
    </row>
    <row r="19" spans="1:14" ht="20.100000000000001" customHeight="1" x14ac:dyDescent="0.25">
      <c r="A19" s="3">
        <f t="shared" si="2"/>
        <v>16</v>
      </c>
      <c r="B19" s="1" t="s">
        <v>45</v>
      </c>
      <c r="C19" s="13" t="s">
        <v>14</v>
      </c>
      <c r="D19" s="20">
        <v>246530</v>
      </c>
      <c r="E19" s="26">
        <v>292659709.67999995</v>
      </c>
      <c r="F19" s="20">
        <v>4875</v>
      </c>
      <c r="G19" s="8">
        <v>164987597.97</v>
      </c>
      <c r="H19" s="21">
        <v>75.244993608862373</v>
      </c>
      <c r="I19" s="21">
        <v>86.621218576906685</v>
      </c>
      <c r="J19" s="22">
        <v>91.75543246697913</v>
      </c>
      <c r="K19" s="22">
        <v>98.636557307200675</v>
      </c>
      <c r="L19" s="9">
        <v>2</v>
      </c>
      <c r="M19" s="40">
        <f t="shared" si="3"/>
        <v>4.1025641025641026E-2</v>
      </c>
      <c r="N19" s="28"/>
    </row>
    <row r="20" spans="1:14" ht="20.100000000000001" customHeight="1" x14ac:dyDescent="0.25">
      <c r="A20" s="3">
        <f t="shared" si="2"/>
        <v>17</v>
      </c>
      <c r="B20" s="1" t="s">
        <v>46</v>
      </c>
      <c r="C20" s="13" t="s">
        <v>15</v>
      </c>
      <c r="D20" s="20">
        <v>40228</v>
      </c>
      <c r="E20" s="26">
        <v>73146372</v>
      </c>
      <c r="F20" s="20">
        <v>1093</v>
      </c>
      <c r="G20" s="8">
        <v>36287352.629999995</v>
      </c>
      <c r="H20" s="21">
        <v>80.997177798682969</v>
      </c>
      <c r="I20" s="21">
        <v>89.840075258701788</v>
      </c>
      <c r="J20" s="22">
        <v>93.791157102539984</v>
      </c>
      <c r="K20" s="22">
        <v>99.341486359360303</v>
      </c>
      <c r="L20" s="9">
        <v>2</v>
      </c>
      <c r="M20" s="40">
        <f t="shared" si="3"/>
        <v>0.18298261665141813</v>
      </c>
      <c r="N20" s="28"/>
    </row>
    <row r="21" spans="1:14" ht="20.100000000000001" customHeight="1" x14ac:dyDescent="0.25">
      <c r="A21" s="3">
        <f t="shared" si="2"/>
        <v>18</v>
      </c>
      <c r="B21" s="1" t="s">
        <v>47</v>
      </c>
      <c r="C21" s="13" t="s">
        <v>54</v>
      </c>
      <c r="D21" s="20">
        <v>30062</v>
      </c>
      <c r="E21" s="26">
        <v>67431551.189999998</v>
      </c>
      <c r="F21" s="20">
        <v>1224</v>
      </c>
      <c r="G21" s="8">
        <v>42516069.159999996</v>
      </c>
      <c r="H21" s="21">
        <v>79.788257940327227</v>
      </c>
      <c r="I21" s="21">
        <v>88.161693936477377</v>
      </c>
      <c r="J21" s="22">
        <v>92.300288739172274</v>
      </c>
      <c r="K21" s="22">
        <v>98.363811357074098</v>
      </c>
      <c r="L21" s="9">
        <v>2</v>
      </c>
      <c r="M21" s="40">
        <f t="shared" si="3"/>
        <v>0.16339869281045752</v>
      </c>
      <c r="N21" s="28"/>
    </row>
    <row r="22" spans="1:14" ht="20.100000000000001" customHeight="1" x14ac:dyDescent="0.25">
      <c r="A22" s="3">
        <f t="shared" si="2"/>
        <v>19</v>
      </c>
      <c r="B22" s="1" t="s">
        <v>48</v>
      </c>
      <c r="C22" s="13" t="s">
        <v>16</v>
      </c>
      <c r="D22" s="20">
        <v>7129</v>
      </c>
      <c r="E22" s="26">
        <v>13699206</v>
      </c>
      <c r="F22" s="20">
        <v>204</v>
      </c>
      <c r="G22" s="8">
        <v>7264146.4499999993</v>
      </c>
      <c r="H22" s="21">
        <v>75.330396475770925</v>
      </c>
      <c r="I22" s="21">
        <v>80.616740088105729</v>
      </c>
      <c r="J22" s="22">
        <v>84.140969162995589</v>
      </c>
      <c r="K22" s="22">
        <v>97.356828193832598</v>
      </c>
      <c r="L22" s="9">
        <v>1</v>
      </c>
      <c r="M22" s="40">
        <f t="shared" si="3"/>
        <v>0.49019607843137253</v>
      </c>
      <c r="N22" s="28"/>
    </row>
    <row r="23" spans="1:14" ht="20.100000000000001" customHeight="1" x14ac:dyDescent="0.25">
      <c r="A23" s="3">
        <f t="shared" si="2"/>
        <v>20</v>
      </c>
      <c r="B23" s="1">
        <v>102</v>
      </c>
      <c r="C23" s="13" t="s">
        <v>57</v>
      </c>
      <c r="D23" s="20">
        <v>49736</v>
      </c>
      <c r="E23" s="26">
        <v>95144975.150000006</v>
      </c>
      <c r="F23" s="20">
        <v>2136</v>
      </c>
      <c r="G23" s="8">
        <v>70565188.400000006</v>
      </c>
      <c r="H23" s="21">
        <v>72.606002858504041</v>
      </c>
      <c r="I23" s="21">
        <v>79.561696045736056</v>
      </c>
      <c r="J23" s="22">
        <v>84.992853739876125</v>
      </c>
      <c r="K23" s="22">
        <v>98.713673177703669</v>
      </c>
      <c r="L23" s="9">
        <v>5</v>
      </c>
      <c r="M23" s="40">
        <f t="shared" si="3"/>
        <v>0.23408239700374533</v>
      </c>
      <c r="N23" s="28"/>
    </row>
    <row r="24" spans="1:14" ht="20.100000000000001" customHeight="1" x14ac:dyDescent="0.25">
      <c r="A24" s="3">
        <f t="shared" si="2"/>
        <v>21</v>
      </c>
      <c r="B24" s="1">
        <v>106</v>
      </c>
      <c r="C24" s="13" t="s">
        <v>17</v>
      </c>
      <c r="D24" s="20">
        <v>58888</v>
      </c>
      <c r="E24" s="26">
        <v>52861834.380000003</v>
      </c>
      <c r="F24" s="20">
        <v>1028</v>
      </c>
      <c r="G24" s="8">
        <v>33217137.630000003</v>
      </c>
      <c r="H24" s="21">
        <v>42.546890424481738</v>
      </c>
      <c r="I24" s="21">
        <v>43.040473840078974</v>
      </c>
      <c r="J24" s="22">
        <v>51.135241855873645</v>
      </c>
      <c r="K24" s="22">
        <v>92.99111549851925</v>
      </c>
      <c r="L24" s="9">
        <v>11</v>
      </c>
      <c r="M24" s="40">
        <f t="shared" si="3"/>
        <v>1.0700389105058365</v>
      </c>
      <c r="N24" s="28"/>
    </row>
    <row r="25" spans="1:14" ht="20.100000000000001" customHeight="1" x14ac:dyDescent="0.25">
      <c r="A25" s="3">
        <f t="shared" si="2"/>
        <v>22</v>
      </c>
      <c r="B25" s="1">
        <v>107</v>
      </c>
      <c r="C25" s="44" t="s">
        <v>64</v>
      </c>
      <c r="D25" s="20">
        <v>0</v>
      </c>
      <c r="E25" s="26">
        <v>0</v>
      </c>
      <c r="F25" s="20">
        <v>12</v>
      </c>
      <c r="G25" s="8">
        <v>318922.87</v>
      </c>
      <c r="H25" s="21">
        <v>0</v>
      </c>
      <c r="I25" s="21">
        <v>26.086956521739129</v>
      </c>
      <c r="J25" s="22">
        <v>26.086956521739129</v>
      </c>
      <c r="K25" s="22">
        <v>95.652173913043484</v>
      </c>
      <c r="L25" s="9">
        <v>0</v>
      </c>
      <c r="M25" s="40">
        <f t="shared" si="3"/>
        <v>0</v>
      </c>
      <c r="N25" s="28"/>
    </row>
    <row r="26" spans="1:14" ht="20.100000000000001" customHeight="1" x14ac:dyDescent="0.25">
      <c r="A26" s="3">
        <f t="shared" si="2"/>
        <v>23</v>
      </c>
      <c r="B26" s="1">
        <v>120</v>
      </c>
      <c r="C26" s="13" t="s">
        <v>18</v>
      </c>
      <c r="D26" s="20">
        <v>21921</v>
      </c>
      <c r="E26" s="26">
        <v>33386036.75</v>
      </c>
      <c r="F26" s="20">
        <v>668</v>
      </c>
      <c r="G26" s="8">
        <v>26006093.260000005</v>
      </c>
      <c r="H26" s="21">
        <v>1.4218009478672986</v>
      </c>
      <c r="I26" s="21">
        <v>13.744075829383887</v>
      </c>
      <c r="J26" s="22">
        <v>37.440758293838861</v>
      </c>
      <c r="K26" s="22">
        <v>91.785150078988949</v>
      </c>
      <c r="L26" s="9">
        <v>102</v>
      </c>
      <c r="M26" s="40">
        <f t="shared" si="3"/>
        <v>15.269461077844312</v>
      </c>
      <c r="N26" s="28"/>
    </row>
    <row r="27" spans="1:14" ht="20.100000000000001" customHeight="1" x14ac:dyDescent="0.25">
      <c r="A27" s="3">
        <f t="shared" si="2"/>
        <v>24</v>
      </c>
      <c r="B27" s="1">
        <v>122</v>
      </c>
      <c r="C27" s="13" t="s">
        <v>69</v>
      </c>
      <c r="D27" s="20">
        <v>28472</v>
      </c>
      <c r="E27" s="26">
        <v>35161019.549999997</v>
      </c>
      <c r="F27" s="20">
        <v>398</v>
      </c>
      <c r="G27" s="8">
        <v>12904149.760000002</v>
      </c>
      <c r="H27" s="21">
        <v>76.415094339622641</v>
      </c>
      <c r="I27" s="21">
        <v>79.716981132075475</v>
      </c>
      <c r="J27" s="22">
        <v>84.669811320754718</v>
      </c>
      <c r="K27" s="22">
        <v>99.29245283018868</v>
      </c>
      <c r="L27" s="9">
        <v>2</v>
      </c>
      <c r="M27" s="40">
        <f t="shared" si="3"/>
        <v>0.50251256281407031</v>
      </c>
      <c r="N27" s="28"/>
    </row>
    <row r="28" spans="1:14" ht="20.100000000000001" customHeight="1" x14ac:dyDescent="0.25">
      <c r="A28" s="3">
        <f t="shared" si="2"/>
        <v>25</v>
      </c>
      <c r="B28" s="1">
        <v>125</v>
      </c>
      <c r="C28" s="13" t="s">
        <v>58</v>
      </c>
      <c r="D28" s="20">
        <v>53565</v>
      </c>
      <c r="E28" s="26">
        <v>92941940.129999995</v>
      </c>
      <c r="F28" s="20">
        <v>1548</v>
      </c>
      <c r="G28" s="8">
        <v>51287375.829999998</v>
      </c>
      <c r="H28" s="21">
        <v>77.505112474437638</v>
      </c>
      <c r="I28" s="21">
        <v>87.59372869802317</v>
      </c>
      <c r="J28" s="22">
        <v>93.115201090661216</v>
      </c>
      <c r="K28" s="22">
        <v>97.886843899113842</v>
      </c>
      <c r="L28" s="9">
        <v>6</v>
      </c>
      <c r="M28" s="40">
        <f t="shared" si="3"/>
        <v>0.38759689922480622</v>
      </c>
      <c r="N28" s="28"/>
    </row>
    <row r="29" spans="1:14" ht="20.100000000000001" customHeight="1" x14ac:dyDescent="0.25">
      <c r="A29" s="3">
        <f t="shared" si="2"/>
        <v>26</v>
      </c>
      <c r="B29" s="1">
        <v>129</v>
      </c>
      <c r="C29" s="49" t="s">
        <v>70</v>
      </c>
      <c r="D29" s="20">
        <v>26776</v>
      </c>
      <c r="E29" s="26">
        <v>39536721.899999999</v>
      </c>
      <c r="F29" s="20">
        <v>679</v>
      </c>
      <c r="G29" s="8">
        <v>19074754.390000001</v>
      </c>
      <c r="H29" s="21">
        <v>78.925035360678933</v>
      </c>
      <c r="I29" s="21">
        <v>88.684582743988685</v>
      </c>
      <c r="J29" s="22">
        <v>90.381895332390386</v>
      </c>
      <c r="K29" s="22">
        <v>97.878359264497888</v>
      </c>
      <c r="L29" s="9">
        <v>0</v>
      </c>
      <c r="M29" s="40">
        <f t="shared" si="3"/>
        <v>0</v>
      </c>
      <c r="N29" s="28"/>
    </row>
    <row r="30" spans="1:14" ht="20.100000000000001" customHeight="1" x14ac:dyDescent="0.25">
      <c r="A30" s="3">
        <f t="shared" si="2"/>
        <v>27</v>
      </c>
      <c r="B30" s="1">
        <v>132</v>
      </c>
      <c r="C30" s="13" t="s">
        <v>19</v>
      </c>
      <c r="D30" s="20">
        <v>92928</v>
      </c>
      <c r="E30" s="26">
        <v>79755052</v>
      </c>
      <c r="F30" s="20">
        <v>1657</v>
      </c>
      <c r="G30" s="8">
        <v>48691720.050000004</v>
      </c>
      <c r="H30" s="21">
        <v>56.167814652473389</v>
      </c>
      <c r="I30" s="21">
        <v>70.444583594239191</v>
      </c>
      <c r="J30" s="22">
        <v>80.901690670006261</v>
      </c>
      <c r="K30" s="22">
        <v>96.681277395115842</v>
      </c>
      <c r="L30" s="9">
        <v>8</v>
      </c>
      <c r="M30" s="40">
        <f t="shared" si="3"/>
        <v>0.48280024140012073</v>
      </c>
      <c r="N30" s="28"/>
    </row>
    <row r="31" spans="1:14" ht="20.100000000000001" customHeight="1" x14ac:dyDescent="0.25">
      <c r="A31" s="3">
        <f t="shared" si="2"/>
        <v>28</v>
      </c>
      <c r="B31" s="1">
        <v>138</v>
      </c>
      <c r="C31" s="13" t="s">
        <v>63</v>
      </c>
      <c r="D31" s="20">
        <v>0</v>
      </c>
      <c r="E31" s="26">
        <v>0</v>
      </c>
      <c r="F31" s="20">
        <v>10</v>
      </c>
      <c r="G31" s="8">
        <v>503122.61</v>
      </c>
      <c r="H31" s="21">
        <v>0</v>
      </c>
      <c r="I31" s="21">
        <v>40</v>
      </c>
      <c r="J31" s="22">
        <v>50</v>
      </c>
      <c r="K31" s="22">
        <v>60</v>
      </c>
      <c r="L31" s="9">
        <v>0</v>
      </c>
      <c r="M31" s="40">
        <f t="shared" si="3"/>
        <v>0</v>
      </c>
      <c r="N31" s="28"/>
    </row>
    <row r="32" spans="1:14" ht="20.100000000000001" customHeight="1" x14ac:dyDescent="0.25">
      <c r="A32" s="3">
        <f t="shared" si="2"/>
        <v>29</v>
      </c>
      <c r="B32" s="1">
        <v>140</v>
      </c>
      <c r="C32" s="13" t="s">
        <v>60</v>
      </c>
      <c r="D32" s="20">
        <v>34996</v>
      </c>
      <c r="E32" s="26">
        <v>33413183.560000002</v>
      </c>
      <c r="F32" s="20">
        <v>610</v>
      </c>
      <c r="G32" s="8">
        <v>18426533.850000001</v>
      </c>
      <c r="H32" s="21">
        <v>43.545611015490529</v>
      </c>
      <c r="I32" s="21">
        <v>70.051635111876081</v>
      </c>
      <c r="J32" s="22">
        <v>76.075731497418246</v>
      </c>
      <c r="K32" s="22">
        <v>97.762478485370053</v>
      </c>
      <c r="L32" s="9">
        <v>6</v>
      </c>
      <c r="M32" s="40">
        <f t="shared" si="3"/>
        <v>0.98360655737704927</v>
      </c>
      <c r="N32" s="28"/>
    </row>
    <row r="33" spans="1:14" ht="20.100000000000001" customHeight="1" x14ac:dyDescent="0.25">
      <c r="A33" s="3">
        <f t="shared" si="2"/>
        <v>30</v>
      </c>
      <c r="B33" s="1">
        <v>144</v>
      </c>
      <c r="C33" s="13" t="s">
        <v>20</v>
      </c>
      <c r="D33" s="20">
        <v>39678</v>
      </c>
      <c r="E33" s="26">
        <v>41867649</v>
      </c>
      <c r="F33" s="20">
        <v>672</v>
      </c>
      <c r="G33" s="8">
        <v>23483404.479999997</v>
      </c>
      <c r="H33" s="21">
        <v>70.04538577912254</v>
      </c>
      <c r="I33" s="21">
        <v>85.32526475037821</v>
      </c>
      <c r="J33" s="22">
        <v>92.284417549167927</v>
      </c>
      <c r="K33" s="22">
        <v>99.39485627836612</v>
      </c>
      <c r="L33" s="9">
        <v>0</v>
      </c>
      <c r="M33" s="40">
        <f t="shared" si="3"/>
        <v>0</v>
      </c>
      <c r="N33" s="28"/>
    </row>
    <row r="34" spans="1:14" ht="20.100000000000001" customHeight="1" x14ac:dyDescent="0.25">
      <c r="A34" s="3">
        <f t="shared" si="2"/>
        <v>31</v>
      </c>
      <c r="B34" s="1">
        <v>146</v>
      </c>
      <c r="C34" s="13" t="s">
        <v>21</v>
      </c>
      <c r="D34" s="20">
        <v>45447</v>
      </c>
      <c r="E34" s="26">
        <v>76496641.549999997</v>
      </c>
      <c r="F34" s="20">
        <v>1183</v>
      </c>
      <c r="G34" s="8">
        <v>41257858.18</v>
      </c>
      <c r="H34" s="21">
        <v>80.051150895140665</v>
      </c>
      <c r="I34" s="21">
        <v>89.684569479965901</v>
      </c>
      <c r="J34" s="22">
        <v>93.947144075021313</v>
      </c>
      <c r="K34" s="22">
        <v>98.550724637681171</v>
      </c>
      <c r="L34" s="9">
        <v>0</v>
      </c>
      <c r="M34" s="40">
        <f t="shared" si="3"/>
        <v>0</v>
      </c>
      <c r="N34" s="28"/>
    </row>
    <row r="35" spans="1:14" ht="20.100000000000001" customHeight="1" x14ac:dyDescent="0.25">
      <c r="A35" s="3">
        <f t="shared" si="2"/>
        <v>32</v>
      </c>
      <c r="B35" s="1">
        <v>147</v>
      </c>
      <c r="C35" s="13" t="s">
        <v>22</v>
      </c>
      <c r="D35" s="20">
        <v>0</v>
      </c>
      <c r="E35" s="26">
        <v>0</v>
      </c>
      <c r="F35" s="20">
        <v>10</v>
      </c>
      <c r="G35" s="8">
        <v>374915.33</v>
      </c>
      <c r="H35" s="21">
        <v>0</v>
      </c>
      <c r="I35" s="21">
        <v>0</v>
      </c>
      <c r="J35" s="22">
        <v>0</v>
      </c>
      <c r="K35" s="22">
        <v>0</v>
      </c>
      <c r="L35" s="9">
        <v>0</v>
      </c>
      <c r="M35" s="40">
        <f t="shared" si="3"/>
        <v>0</v>
      </c>
      <c r="N35" s="28"/>
    </row>
    <row r="36" spans="1:14" ht="20.100000000000001" customHeight="1" x14ac:dyDescent="0.25">
      <c r="A36" s="3">
        <f t="shared" si="2"/>
        <v>33</v>
      </c>
      <c r="B36" s="1">
        <v>158</v>
      </c>
      <c r="C36" s="13" t="s">
        <v>23</v>
      </c>
      <c r="D36" s="20">
        <v>21921</v>
      </c>
      <c r="E36" s="26">
        <v>31256158.32</v>
      </c>
      <c r="F36" s="20">
        <v>366</v>
      </c>
      <c r="G36" s="8">
        <v>13638629.26</v>
      </c>
      <c r="H36" s="21">
        <v>81.284916201117312</v>
      </c>
      <c r="I36" s="21">
        <v>91.340782122905026</v>
      </c>
      <c r="J36" s="22">
        <v>94.134078212290504</v>
      </c>
      <c r="K36" s="22">
        <v>99.441340782122893</v>
      </c>
      <c r="L36" s="9">
        <v>1</v>
      </c>
      <c r="M36" s="40">
        <f t="shared" si="3"/>
        <v>0.27322404371584702</v>
      </c>
      <c r="N36" s="28"/>
    </row>
    <row r="37" spans="1:14" ht="20.100000000000001" customHeight="1" x14ac:dyDescent="0.25">
      <c r="A37" s="3">
        <f t="shared" si="2"/>
        <v>34</v>
      </c>
      <c r="B37" s="1">
        <v>166</v>
      </c>
      <c r="C37" s="19" t="s">
        <v>49</v>
      </c>
      <c r="D37" s="20">
        <v>63807</v>
      </c>
      <c r="E37" s="26">
        <v>71322860</v>
      </c>
      <c r="F37" s="20">
        <v>1487</v>
      </c>
      <c r="G37" s="8">
        <v>51542386.650000006</v>
      </c>
      <c r="H37" s="21">
        <v>74.91190979563072</v>
      </c>
      <c r="I37" s="21">
        <v>81.395348837209298</v>
      </c>
      <c r="J37" s="22">
        <v>88.160676532769557</v>
      </c>
      <c r="K37" s="23">
        <v>97.392529950669484</v>
      </c>
      <c r="L37" s="9">
        <v>1</v>
      </c>
      <c r="M37" s="40">
        <f t="shared" si="3"/>
        <v>6.7249495628782782E-2</v>
      </c>
      <c r="N37" s="28"/>
    </row>
    <row r="38" spans="1:14" ht="20.100000000000001" customHeight="1" x14ac:dyDescent="0.25">
      <c r="A38" s="3">
        <f t="shared" si="2"/>
        <v>35</v>
      </c>
      <c r="B38" s="27">
        <v>167</v>
      </c>
      <c r="C38" s="13" t="s">
        <v>55</v>
      </c>
      <c r="D38" s="20">
        <v>55011</v>
      </c>
      <c r="E38" s="26">
        <v>64620305</v>
      </c>
      <c r="F38" s="20">
        <v>1380</v>
      </c>
      <c r="G38" s="8">
        <v>50346950.689999998</v>
      </c>
      <c r="H38" s="21">
        <v>55.646359583952453</v>
      </c>
      <c r="I38" s="21">
        <v>67.161961367013362</v>
      </c>
      <c r="J38" s="22">
        <v>77.414561664190202</v>
      </c>
      <c r="K38" s="23">
        <v>97.919762258543827</v>
      </c>
      <c r="L38" s="30">
        <v>8</v>
      </c>
      <c r="M38" s="40">
        <f t="shared" si="3"/>
        <v>0.57971014492753625</v>
      </c>
      <c r="N38" s="28"/>
    </row>
    <row r="39" spans="1:14" ht="20.100000000000001" customHeight="1" x14ac:dyDescent="0.25">
      <c r="A39" s="46" t="s">
        <v>3</v>
      </c>
      <c r="B39" s="47"/>
      <c r="C39" s="48"/>
      <c r="D39" s="11">
        <f>SUM(D4:D38)</f>
        <v>1666229</v>
      </c>
      <c r="E39" s="12">
        <f>SUM(E4:E38)</f>
        <v>2104197031.4299998</v>
      </c>
      <c r="F39" s="11">
        <f>SUM(F4:F38)</f>
        <v>36562</v>
      </c>
      <c r="G39" s="12">
        <f>SUM(G4:G38)</f>
        <v>1175296987.9900002</v>
      </c>
      <c r="H39" s="24">
        <v>68.99550986981447</v>
      </c>
      <c r="I39" s="24">
        <v>80.096580158707738</v>
      </c>
      <c r="J39" s="24">
        <v>86.956030611956734</v>
      </c>
      <c r="K39" s="25">
        <v>98.096636638332726</v>
      </c>
      <c r="L39" s="11">
        <f>SUM(L4:L38)</f>
        <v>202</v>
      </c>
      <c r="M39" s="12">
        <f t="shared" si="3"/>
        <v>0.55248618784530379</v>
      </c>
      <c r="N39" s="28"/>
    </row>
    <row r="40" spans="1:14" x14ac:dyDescent="0.25">
      <c r="H40" s="10"/>
    </row>
    <row r="41" spans="1:14" x14ac:dyDescent="0.25">
      <c r="A41" s="31" t="s">
        <v>62</v>
      </c>
      <c r="B41" s="31"/>
      <c r="C41" s="31"/>
      <c r="D41" s="41"/>
      <c r="E41" s="41"/>
      <c r="F41" s="41"/>
      <c r="G41" s="41"/>
      <c r="H41" s="42"/>
      <c r="I41" s="42"/>
      <c r="J41" s="28"/>
      <c r="K41" s="28"/>
    </row>
    <row r="42" spans="1:14" s="5" customFormat="1" ht="20.100000000000001" customHeight="1" x14ac:dyDescent="0.25">
      <c r="A42" s="31" t="s">
        <v>61</v>
      </c>
      <c r="B42" s="31"/>
      <c r="C42" s="31"/>
      <c r="D42" s="32"/>
      <c r="E42" s="33"/>
      <c r="F42" s="32"/>
      <c r="G42" s="34"/>
      <c r="H42" s="35"/>
      <c r="I42" s="36"/>
      <c r="J42" s="37"/>
      <c r="K42" s="37"/>
      <c r="L42" s="38"/>
      <c r="M42" s="39"/>
    </row>
    <row r="43" spans="1:14" x14ac:dyDescent="0.25">
      <c r="A43" s="31" t="s">
        <v>65</v>
      </c>
      <c r="D43" s="29"/>
      <c r="E43" s="29"/>
      <c r="G43" s="43"/>
    </row>
    <row r="44" spans="1:14" x14ac:dyDescent="0.25">
      <c r="F44" s="29"/>
      <c r="G44" s="29"/>
    </row>
  </sheetData>
  <sortState ref="A5:AA46">
    <sortCondition ref="B5:B46"/>
  </sortState>
  <mergeCells count="2">
    <mergeCell ref="A1:M1"/>
    <mergeCell ref="A39:C39"/>
  </mergeCells>
  <printOptions horizontalCentered="1"/>
  <pageMargins left="0" right="0" top="0" bottom="0" header="0" footer="0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Показники діяльності</vt:lpstr>
      <vt:lpstr>'Показники діяльності'!Заголовки_для_друку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Nataliya Mazurenko</dc:creator>
  <cp:lastModifiedBy>Ulianytska Olena </cp:lastModifiedBy>
  <cp:lastPrinted>2020-03-16T09:07:07Z</cp:lastPrinted>
  <dcterms:created xsi:type="dcterms:W3CDTF">2016-07-22T06:49:08Z</dcterms:created>
  <dcterms:modified xsi:type="dcterms:W3CDTF">2024-06-18T14:15:27Z</dcterms:modified>
</cp:coreProperties>
</file>